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7995" activeTab="0"/>
  </bookViews>
  <sheets>
    <sheet name="I IZMJ. I DOP.PLAN NABAVE 2017." sheetId="1" r:id="rId1"/>
  </sheets>
  <definedNames/>
  <calcPr fullCalcOnLoad="1"/>
</workbook>
</file>

<file path=xl/sharedStrings.xml><?xml version="1.0" encoding="utf-8"?>
<sst xmlns="http://schemas.openxmlformats.org/spreadsheetml/2006/main" count="332" uniqueCount="250">
  <si>
    <t>Usluge interneta</t>
  </si>
  <si>
    <t>PLANIRANI POČETAK POSTUPKA</t>
  </si>
  <si>
    <t>PLANIRANO TRAJANJE UGOVORA ILI OKV.SPOR.</t>
  </si>
  <si>
    <t>EVIDEN. BROJ   NABAVE</t>
  </si>
  <si>
    <t>Uredski materijal</t>
  </si>
  <si>
    <t>"</t>
  </si>
  <si>
    <t>19.</t>
  </si>
  <si>
    <t>18.</t>
  </si>
  <si>
    <t>17.</t>
  </si>
  <si>
    <t>16.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</si>
  <si>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</si>
  <si>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</si>
  <si>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</si>
  <si>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</si>
  <si>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</si>
  <si>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</si>
  <si>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</si>
  <si>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</si>
  <si>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</si>
  <si>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</si>
  <si>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</si>
  <si>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</si>
  <si>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</si>
  <si>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</si>
  <si>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PREDMET NABAVE</t>
  </si>
  <si>
    <t>SKLAPANJE UGOVORA  O J.N. ILI OKVIRNI SPORAZUM</t>
  </si>
  <si>
    <t>- IZVOR FINANCIR.     - KONTO</t>
  </si>
  <si>
    <t>DOM MLADIH, LAGINJINA 15 RIJEKA</t>
  </si>
  <si>
    <t>MATERIJALNI RASHODI</t>
  </si>
  <si>
    <t>RASHODI ZA MATERIJALA I ENERGIJU</t>
  </si>
  <si>
    <t>UREDSKI MATERIJAL</t>
  </si>
  <si>
    <t>Proizvodi za čišćenje</t>
  </si>
  <si>
    <t>Proizvodi za osobnu njegu</t>
  </si>
  <si>
    <t>Zaštitna i sigurnosna odjeća</t>
  </si>
  <si>
    <t>Ostali materijal</t>
  </si>
  <si>
    <t>MATERIJAL I SIROVINE</t>
  </si>
  <si>
    <t>Razni prehrambeni proizvodi</t>
  </si>
  <si>
    <t>Povrće,voće i orašasti plodovi</t>
  </si>
  <si>
    <t>Krušni proizvodi</t>
  </si>
  <si>
    <t>Meso</t>
  </si>
  <si>
    <t>Mliječni proizvodi</t>
  </si>
  <si>
    <t>Duboko smrznuti prozvodi</t>
  </si>
  <si>
    <t>ENERGIJA</t>
  </si>
  <si>
    <t>Električna energija -distribucija</t>
  </si>
  <si>
    <t>Mrežarina (za električnu energiju )</t>
  </si>
  <si>
    <t>Plin</t>
  </si>
  <si>
    <t>Motorni benzin i avionski benzin</t>
  </si>
  <si>
    <t>Loživa ulja</t>
  </si>
  <si>
    <t>MATERIJAL I DIJELOVI ZA TEK.I INVEST. ODRŽAVANJE</t>
  </si>
  <si>
    <t xml:space="preserve"> Ostali materijal za tek.i invest.održavanje</t>
  </si>
  <si>
    <t>SITAN INVENTAR</t>
  </si>
  <si>
    <t>Sitan inventar</t>
  </si>
  <si>
    <t>RASHODI ZA USLUGE</t>
  </si>
  <si>
    <t>USLUGE TELEFONA (POŠTE) I PRIJEVOZA</t>
  </si>
  <si>
    <t>USLUGE TELEFONA I POŠTE</t>
  </si>
  <si>
    <t>Telekomunikacijske usluge</t>
  </si>
  <si>
    <t>POŠTANSKE USLUGE</t>
  </si>
  <si>
    <t>USLUGE TEKUĆEG I INVESTICIJSKOG ODRŽAVANJA</t>
  </si>
  <si>
    <t>Usluge tek.i invest.održ.postrojenja i opreme</t>
  </si>
  <si>
    <t>Ostale usluge tek.i invest održavanja</t>
  </si>
  <si>
    <t>USLUGE PROMIĐBE IINFORMIRANJA</t>
  </si>
  <si>
    <t>Ostale usluge promiđbe i informiranja</t>
  </si>
  <si>
    <t>ZAKUPNINE I NAJAMNINE</t>
  </si>
  <si>
    <t>ZDRASTVENE USLUGE</t>
  </si>
  <si>
    <t>Autorski honorari ( umjetničke usluge)</t>
  </si>
  <si>
    <t>Ugovori o djelu</t>
  </si>
  <si>
    <t>Usluge posebnog obrazovanja</t>
  </si>
  <si>
    <t xml:space="preserve">Usluge liječnika opće prakse </t>
  </si>
  <si>
    <t>RAČUNALNE USLUGE</t>
  </si>
  <si>
    <t>OSTALE USLUGE-GRAFIČKE</t>
  </si>
  <si>
    <t>OSTALI NESPOMENUTI RASHODI POSLOVANJA</t>
  </si>
  <si>
    <t>USLUGE OSIGURANJA</t>
  </si>
  <si>
    <t xml:space="preserve"> Usluge osiguranja zaposlenih i djece</t>
  </si>
  <si>
    <t>REPREZENTACIJA</t>
  </si>
  <si>
    <t>Reprezentacija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</si>
  <si>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</si>
  <si>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</si>
  <si>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</si>
  <si>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</si>
  <si>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</si>
  <si>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</si>
  <si>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</si>
  <si>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</si>
  <si>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</si>
  <si>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</si>
  <si>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</si>
  <si>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</si>
  <si>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</si>
  <si>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</si>
  <si>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</si>
  <si>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</si>
  <si>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</si>
  <si>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</si>
  <si>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4.1.</t>
  </si>
  <si>
    <t>5.1.</t>
  </si>
  <si>
    <t>7.2.</t>
  </si>
  <si>
    <t>8.</t>
  </si>
  <si>
    <t>8.1</t>
  </si>
  <si>
    <t>Ostali nespomenuti rash. (Indel zaštita)</t>
  </si>
  <si>
    <t>DUGOTRAJNA IMOVINA</t>
  </si>
  <si>
    <t>POSTROJENJA I OPREMA</t>
  </si>
  <si>
    <t>UREDSKA OPREMA I NAMJEŠTAJ</t>
  </si>
  <si>
    <t>UREĐAJI, STROJEVI I OPREMA ZA OSTALE NAMJENE</t>
  </si>
  <si>
    <t xml:space="preserve">NEMATERIJALNA PROIZV. IMOVINA    </t>
  </si>
  <si>
    <t xml:space="preserve">Ulaganja u računalne programe </t>
  </si>
  <si>
    <t>Računalni programi</t>
  </si>
  <si>
    <t>SVEUKUPNO</t>
  </si>
  <si>
    <t>1 godina</t>
  </si>
  <si>
    <t xml:space="preserve">VLAS.SR. 3222   GRAD </t>
  </si>
  <si>
    <t>VLAS. SR. 3224</t>
  </si>
  <si>
    <t>32244</t>
  </si>
  <si>
    <t>32233</t>
  </si>
  <si>
    <t>32234</t>
  </si>
  <si>
    <t>32239</t>
  </si>
  <si>
    <t>VLAS.SR. 3225</t>
  </si>
  <si>
    <t>32251</t>
  </si>
  <si>
    <t>VLAS.SR. 3231</t>
  </si>
  <si>
    <t>32311</t>
  </si>
  <si>
    <t>32312</t>
  </si>
  <si>
    <t>32313</t>
  </si>
  <si>
    <t>32319</t>
  </si>
  <si>
    <t>VLAS.SR. 3232</t>
  </si>
  <si>
    <t>32322</t>
  </si>
  <si>
    <t>32329</t>
  </si>
  <si>
    <t>VLAS.SR. 3233</t>
  </si>
  <si>
    <t>32339</t>
  </si>
  <si>
    <t>VLAS.SR. 3235</t>
  </si>
  <si>
    <t>32359</t>
  </si>
  <si>
    <t>VLAS.SR. 3236</t>
  </si>
  <si>
    <t>32369</t>
  </si>
  <si>
    <t>VLAS.SR. 3237</t>
  </si>
  <si>
    <t>32371</t>
  </si>
  <si>
    <t>32372</t>
  </si>
  <si>
    <t>32377</t>
  </si>
  <si>
    <t>32379</t>
  </si>
  <si>
    <t>VLAS.SR. 3238</t>
  </si>
  <si>
    <t>32381</t>
  </si>
  <si>
    <t>VLAS. SR. 3239</t>
  </si>
  <si>
    <t>32391</t>
  </si>
  <si>
    <t>VLAS.SR. 3292    GRAD RI</t>
  </si>
  <si>
    <t>32923</t>
  </si>
  <si>
    <t>VLAS. SR. 3293</t>
  </si>
  <si>
    <t>32931</t>
  </si>
  <si>
    <t>VLAS. SR. 3299</t>
  </si>
  <si>
    <t>32999</t>
  </si>
  <si>
    <t>42</t>
  </si>
  <si>
    <t>VLAS. SR. 422</t>
  </si>
  <si>
    <t>VLAS. SR. 4221</t>
  </si>
  <si>
    <t>42211</t>
  </si>
  <si>
    <t>42271</t>
  </si>
  <si>
    <t>VLAS. SR. 4261</t>
  </si>
  <si>
    <t>322242</t>
  </si>
  <si>
    <t>322243</t>
  </si>
  <si>
    <t>322244</t>
  </si>
  <si>
    <t>322245</t>
  </si>
  <si>
    <t>322246</t>
  </si>
  <si>
    <t>VLAS.SR.      3223    GRAD RI</t>
  </si>
  <si>
    <t>VLAS. SR. 4227      GRAD RI</t>
  </si>
  <si>
    <t>VLAS.SR. 3227</t>
  </si>
  <si>
    <t>322311</t>
  </si>
  <si>
    <t>322312</t>
  </si>
  <si>
    <t>USLUGE ZA KOMUNIKACIJU I PRIJEVOZ- DVORAC</t>
  </si>
  <si>
    <t>Obavezni i preventivni zdravstveni pregledi zaposlenih</t>
  </si>
  <si>
    <t>32361</t>
  </si>
  <si>
    <t>Ostale zdrastv.usluge</t>
  </si>
  <si>
    <t>Usluga ažuriranja računala</t>
  </si>
  <si>
    <t>Grafičke i tiskarske usluge(prom.materijala i drugo)</t>
  </si>
  <si>
    <t xml:space="preserve">usluge čuvanja imovine i osoba </t>
  </si>
  <si>
    <t>32396</t>
  </si>
  <si>
    <t>Računala i računalna oprema</t>
  </si>
  <si>
    <t>Literatura  (publikacije,časopisi,knjige )</t>
  </si>
  <si>
    <t>7.1.</t>
  </si>
  <si>
    <t>7.3.</t>
  </si>
  <si>
    <t>8.2</t>
  </si>
  <si>
    <t>9.1</t>
  </si>
  <si>
    <t>10.1</t>
  </si>
  <si>
    <t>11.1</t>
  </si>
  <si>
    <t>11.2</t>
  </si>
  <si>
    <t>12.1</t>
  </si>
  <si>
    <t>12.2</t>
  </si>
  <si>
    <t>12.4</t>
  </si>
  <si>
    <t>12.3</t>
  </si>
  <si>
    <t>13.1</t>
  </si>
  <si>
    <t>14.1</t>
  </si>
  <si>
    <t>14.2</t>
  </si>
  <si>
    <t>15.1</t>
  </si>
  <si>
    <t>16.1</t>
  </si>
  <si>
    <t>17.1</t>
  </si>
  <si>
    <t>18.1</t>
  </si>
  <si>
    <t>20.</t>
  </si>
  <si>
    <t>20.1</t>
  </si>
  <si>
    <t>Oprema za obrazovne namjene (didaktički m.)</t>
  </si>
  <si>
    <t>OPREMA - projektor</t>
  </si>
  <si>
    <t>32389</t>
  </si>
  <si>
    <t>Ostale računalne usluge</t>
  </si>
  <si>
    <t>13.2</t>
  </si>
  <si>
    <t>322241   322240</t>
  </si>
  <si>
    <t>Usluge agencija - studentski servis i animacija</t>
  </si>
  <si>
    <t>Ostale intelektualne usluge</t>
  </si>
  <si>
    <t>NAPOMENA</t>
  </si>
  <si>
    <t>BAGATELNA NABAVA</t>
  </si>
  <si>
    <t>Ostale zakupnine i najamnine</t>
  </si>
  <si>
    <t>PRIJEVOZNA SREDSTVA U CESTOVNOM PROMETU</t>
  </si>
  <si>
    <t>20.2</t>
  </si>
  <si>
    <t>21.</t>
  </si>
  <si>
    <t>21.1</t>
  </si>
  <si>
    <t>22</t>
  </si>
  <si>
    <t>UREĐAJI - klima</t>
  </si>
  <si>
    <t>SPORTKA I GLAZBENA OPREMA</t>
  </si>
  <si>
    <t>19.1</t>
  </si>
  <si>
    <t>Glazbeni instrumenti i oprema</t>
  </si>
  <si>
    <t>42262</t>
  </si>
  <si>
    <t>VLAS.SR.4226</t>
  </si>
  <si>
    <t>22.1</t>
  </si>
  <si>
    <t xml:space="preserve"> VLAS. SR.     4231</t>
  </si>
  <si>
    <t>Voda</t>
  </si>
  <si>
    <t>PROCJENJENA VRIJEDNOST ZA 2017.      (bez PDV-a)      u kn</t>
  </si>
  <si>
    <t>VRSTA POSTUPKA JAVNE NABAVE ILI BAGATELNA NABAVA</t>
  </si>
  <si>
    <t>VLAS.SR.GRAD 3221</t>
  </si>
  <si>
    <t xml:space="preserve"> 32211</t>
  </si>
  <si>
    <t xml:space="preserve"> 32212</t>
  </si>
  <si>
    <t xml:space="preserve"> 32214</t>
  </si>
  <si>
    <t xml:space="preserve"> 32216</t>
  </si>
  <si>
    <t xml:space="preserve"> 32219</t>
  </si>
  <si>
    <t>VLAS.SR.426</t>
  </si>
  <si>
    <t>VLAS.SR.</t>
  </si>
  <si>
    <t>RED.BROJ</t>
  </si>
  <si>
    <t>Prosinac/  2016.g.</t>
  </si>
  <si>
    <t>Ugovor</t>
  </si>
  <si>
    <t xml:space="preserve">    1/17. </t>
  </si>
  <si>
    <t>3/17.</t>
  </si>
  <si>
    <t>4/17.</t>
  </si>
  <si>
    <t>5/17.</t>
  </si>
  <si>
    <t>6/17.</t>
  </si>
  <si>
    <t>7/17.</t>
  </si>
  <si>
    <t>8/17.</t>
  </si>
  <si>
    <t>Osobni automobil</t>
  </si>
  <si>
    <t>9/17.</t>
  </si>
  <si>
    <t>10/17.</t>
  </si>
  <si>
    <t>11/17.</t>
  </si>
  <si>
    <t>12/17.</t>
  </si>
  <si>
    <t>NOVA PROCJENJENA VRIJEDNOST ZA 2017.      (bez PDV-a)      u kn</t>
  </si>
  <si>
    <t>RAZLIKA</t>
  </si>
  <si>
    <r>
      <t>I</t>
    </r>
    <r>
      <rPr>
        <b/>
        <sz val="9"/>
        <rFont val="Calibri"/>
        <family val="2"/>
      </rPr>
      <t>NTELEKTUALNE I OSOBNE USLUGE</t>
    </r>
  </si>
  <si>
    <t>2/17.</t>
  </si>
  <si>
    <t>Ožujak/ 2017. g.</t>
  </si>
  <si>
    <t>13/17.</t>
  </si>
  <si>
    <t>Ožujak/ 2017.g.</t>
  </si>
  <si>
    <t>Narudžbenica</t>
  </si>
  <si>
    <t>I. IZMJENE I DOPUNE  PLANA  NABAVE  DOMA MLADIH  ZA  2017.  GODINU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</si>
</sst>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24" fillId="32" borderId="10" xfId="0" applyFont="1" applyFill="1" applyBorder="1" applyAlignment="1">
      <alignment vertical="center"/>
    </xf>
    <xf numFmtId="0" fontId="24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Fill="1" applyBorder="1" applyAlignment="1" applyProtection="1">
      <alignment horizontal="left" vertical="center" wrapText="1"/>
      <protection/>
    </xf>
    <xf numFmtId="3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32" borderId="10" xfId="0" applyFont="1" applyFill="1" applyBorder="1" applyAlignment="1">
      <alignment horizontal="center" vertical="top" wrapText="1"/>
    </xf>
    <xf numFmtId="16" fontId="5" fillId="32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vertical="center"/>
    </xf>
    <xf numFmtId="0" fontId="27" fillId="32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wrapText="1"/>
    </xf>
    <xf numFmtId="0" fontId="2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32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17" fontId="5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24" fillId="32" borderId="14" xfId="0" applyFont="1" applyFill="1" applyBorder="1" applyAlignment="1">
      <alignment vertical="center"/>
    </xf>
    <xf numFmtId="44" fontId="5" fillId="32" borderId="14" xfId="44" applyFont="1" applyFill="1" applyBorder="1" applyAlignment="1">
      <alignment vertical="center"/>
    </xf>
    <xf numFmtId="0" fontId="5" fillId="32" borderId="14" xfId="0" applyFont="1" applyFill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32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33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7</xdr:row>
      <xdr:rowOff>0</xdr:rowOff>
    </xdr:from>
    <xdr:ext cx="7620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742950" y="2524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47625</xdr:rowOff>
    </xdr:from>
    <xdr:to>
      <xdr:col>1</xdr:col>
      <xdr:colOff>0</xdr:colOff>
      <xdr:row>80</xdr:row>
      <xdr:rowOff>85725</xdr:rowOff>
    </xdr:to>
    <xdr:sp>
      <xdr:nvSpPr>
        <xdr:cNvPr id="2" name="Rectangle 1"/>
        <xdr:cNvSpPr>
          <a:spLocks/>
        </xdr:cNvSpPr>
      </xdr:nvSpPr>
      <xdr:spPr>
        <a:xfrm>
          <a:off x="333375" y="25317450"/>
          <a:ext cx="0" cy="38100"/>
        </a:xfrm>
        <a:prstGeom prst="rect">
          <a:avLst/>
        </a:prstGeom>
        <a:solidFill>
          <a:srgbClr val="77933C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85725</xdr:rowOff>
    </xdr:from>
    <xdr:to>
      <xdr:col>1</xdr:col>
      <xdr:colOff>0</xdr:colOff>
      <xdr:row>81</xdr:row>
      <xdr:rowOff>142875</xdr:rowOff>
    </xdr:to>
    <xdr:sp>
      <xdr:nvSpPr>
        <xdr:cNvPr id="3" name="Rectangle 2"/>
        <xdr:cNvSpPr>
          <a:spLocks/>
        </xdr:cNvSpPr>
      </xdr:nvSpPr>
      <xdr:spPr>
        <a:xfrm>
          <a:off x="333375" y="25517475"/>
          <a:ext cx="0" cy="57150"/>
        </a:xfrm>
        <a:prstGeom prst="rect">
          <a:avLst/>
        </a:prstGeom>
        <a:solidFill>
          <a:srgbClr val="00B0F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76200</xdr:rowOff>
    </xdr:from>
    <xdr:to>
      <xdr:col>1</xdr:col>
      <xdr:colOff>0</xdr:colOff>
      <xdr:row>84</xdr:row>
      <xdr:rowOff>123825</xdr:rowOff>
    </xdr:to>
    <xdr:sp>
      <xdr:nvSpPr>
        <xdr:cNvPr id="4" name="Round Single Corner Rectangle 8"/>
        <xdr:cNvSpPr>
          <a:spLocks/>
        </xdr:cNvSpPr>
      </xdr:nvSpPr>
      <xdr:spPr>
        <a:xfrm>
          <a:off x="333375" y="26422350"/>
          <a:ext cx="0" cy="47625"/>
        </a:xfrm>
        <a:custGeom>
          <a:pathLst>
            <a:path h="45719" w="914400">
              <a:moveTo>
                <a:pt x="0" y="0"/>
              </a:moveTo>
              <a:lnTo>
                <a:pt x="906780" y="0"/>
              </a:lnTo>
              <a:cubicBezTo>
                <a:pt x="910988" y="0"/>
                <a:pt x="914400" y="3412"/>
                <a:pt x="914400" y="7620"/>
              </a:cubicBezTo>
              <a:lnTo>
                <a:pt x="914400" y="45719"/>
              </a:lnTo>
              <a:lnTo>
                <a:pt x="0" y="45719"/>
              </a:lnTo>
              <a:lnTo>
                <a:pt x="0" y="0"/>
              </a:lnTo>
              <a:close/>
            </a:path>
          </a:pathLst>
        </a:custGeom>
        <a:solidFill>
          <a:srgbClr val="C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67">
      <selection activeCell="Q9" sqref="Q9"/>
    </sheetView>
  </sheetViews>
  <sheetFormatPr defaultColWidth="9.140625" defaultRowHeight="12.75"/>
  <cols>
    <col min="1" max="1" width="5.00390625" style="0" customWidth="1"/>
    <col min="2" max="2" width="6.140625" style="78" customWidth="1"/>
    <col min="3" max="3" width="24.7109375" style="4" customWidth="1"/>
    <col min="4" max="4" width="9.8515625" style="0" customWidth="1"/>
    <col min="5" max="5" width="11.28125" style="0" customWidth="1"/>
    <col min="6" max="6" width="8.57421875" style="0" bestFit="1" customWidth="1"/>
    <col min="7" max="7" width="11.28125" style="0" customWidth="1"/>
    <col min="8" max="8" width="13.28125" style="0" customWidth="1"/>
    <col min="9" max="9" width="10.140625" style="0" customWidth="1"/>
    <col min="10" max="11" width="10.28125" style="0" customWidth="1"/>
    <col min="12" max="12" width="10.57421875" style="0" customWidth="1"/>
  </cols>
  <sheetData>
    <row r="1" spans="1:12" ht="12.75">
      <c r="A1" s="88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6"/>
    </row>
    <row r="2" spans="1:12" ht="16.5" thickBot="1">
      <c r="A2" s="1"/>
      <c r="B2" s="2"/>
      <c r="C2" s="99" t="s">
        <v>249</v>
      </c>
      <c r="D2" s="99"/>
      <c r="E2" s="99"/>
      <c r="F2" s="99"/>
      <c r="G2" s="99"/>
      <c r="H2" s="99"/>
      <c r="I2" s="99"/>
      <c r="J2" s="99"/>
      <c r="K2" s="100"/>
      <c r="L2" s="100"/>
    </row>
    <row r="3" spans="1:12" s="3" customFormat="1" ht="13.5" customHeight="1" thickBot="1">
      <c r="A3" s="90" t="s">
        <v>226</v>
      </c>
      <c r="B3" s="92" t="s">
        <v>3</v>
      </c>
      <c r="C3" s="72"/>
      <c r="D3" s="93" t="s">
        <v>26</v>
      </c>
      <c r="E3" s="92" t="s">
        <v>216</v>
      </c>
      <c r="F3" s="73"/>
      <c r="G3" s="92" t="s">
        <v>241</v>
      </c>
      <c r="H3" s="92" t="s">
        <v>217</v>
      </c>
      <c r="I3" s="92" t="s">
        <v>25</v>
      </c>
      <c r="J3" s="92" t="s">
        <v>1</v>
      </c>
      <c r="K3" s="98" t="s">
        <v>2</v>
      </c>
      <c r="L3" s="96" t="s">
        <v>199</v>
      </c>
    </row>
    <row r="4" spans="1:12" s="3" customFormat="1" ht="106.5" customHeight="1" thickBot="1">
      <c r="A4" s="91"/>
      <c r="B4" s="92"/>
      <c r="C4" s="72" t="s">
        <v>24</v>
      </c>
      <c r="D4" s="93"/>
      <c r="E4" s="94"/>
      <c r="F4" s="74" t="s">
        <v>242</v>
      </c>
      <c r="G4" s="94"/>
      <c r="H4" s="92"/>
      <c r="I4" s="95"/>
      <c r="J4" s="92"/>
      <c r="K4" s="98"/>
      <c r="L4" s="97"/>
    </row>
    <row r="5" spans="1:12" ht="12.75">
      <c r="A5" s="67"/>
      <c r="B5" s="68"/>
      <c r="C5" s="69"/>
      <c r="D5" s="68"/>
      <c r="E5" s="70"/>
      <c r="F5" s="70"/>
      <c r="G5" s="70"/>
      <c r="H5" s="71"/>
      <c r="I5" s="71"/>
      <c r="J5" s="71"/>
      <c r="K5" s="79"/>
      <c r="L5" s="10"/>
    </row>
    <row r="6" spans="1:12" ht="12.75">
      <c r="A6" s="11"/>
      <c r="B6" s="75"/>
      <c r="C6" s="12" t="s">
        <v>28</v>
      </c>
      <c r="D6" s="13"/>
      <c r="E6" s="14">
        <f>E7+E34+E64</f>
        <v>1349950</v>
      </c>
      <c r="F6" s="14">
        <f>G6-E6</f>
        <v>-97700</v>
      </c>
      <c r="G6" s="14">
        <f>G7+G34+G64</f>
        <v>1252250</v>
      </c>
      <c r="H6" s="9"/>
      <c r="I6" s="15"/>
      <c r="J6" s="16"/>
      <c r="K6" s="80"/>
      <c r="L6" s="18"/>
    </row>
    <row r="7" spans="1:12" ht="24">
      <c r="A7" s="11"/>
      <c r="B7" s="75"/>
      <c r="C7" s="12" t="s">
        <v>29</v>
      </c>
      <c r="D7" s="13"/>
      <c r="E7" s="14">
        <f>E8+E15+E33+E23+E29+E31</f>
        <v>623750</v>
      </c>
      <c r="F7" s="14">
        <f aca="true" t="shared" si="0" ref="F7:F70">G7-E7</f>
        <v>-39850</v>
      </c>
      <c r="G7" s="14">
        <f>G8+G15+G33+G23+G29+G31</f>
        <v>583900</v>
      </c>
      <c r="H7" s="19"/>
      <c r="I7" s="15"/>
      <c r="J7" s="16"/>
      <c r="K7" s="80"/>
      <c r="L7" s="18"/>
    </row>
    <row r="8" spans="1:12" ht="24">
      <c r="A8" s="20" t="s">
        <v>10</v>
      </c>
      <c r="B8" s="75"/>
      <c r="C8" s="21" t="s">
        <v>30</v>
      </c>
      <c r="D8" s="13" t="s">
        <v>218</v>
      </c>
      <c r="E8" s="14">
        <f>E9+E10+E11+E12+E13+E14</f>
        <v>145200</v>
      </c>
      <c r="F8" s="14">
        <f t="shared" si="0"/>
        <v>-17840</v>
      </c>
      <c r="G8" s="14">
        <f>G9+G10+G11+G12+G13+G14</f>
        <v>127360</v>
      </c>
      <c r="H8" s="19"/>
      <c r="I8" s="15"/>
      <c r="J8" s="16"/>
      <c r="K8" s="80"/>
      <c r="L8" s="18"/>
    </row>
    <row r="9" spans="1:12" ht="24">
      <c r="A9" s="20" t="s">
        <v>75</v>
      </c>
      <c r="B9" s="76" t="s">
        <v>229</v>
      </c>
      <c r="C9" s="22" t="s">
        <v>4</v>
      </c>
      <c r="D9" s="13" t="s">
        <v>219</v>
      </c>
      <c r="E9" s="23">
        <v>44000</v>
      </c>
      <c r="F9" s="14">
        <f t="shared" si="0"/>
        <v>-4000</v>
      </c>
      <c r="G9" s="23">
        <v>40000</v>
      </c>
      <c r="H9" s="24" t="s">
        <v>200</v>
      </c>
      <c r="I9" s="25" t="s">
        <v>228</v>
      </c>
      <c r="J9" s="26" t="s">
        <v>227</v>
      </c>
      <c r="K9" s="80" t="s">
        <v>107</v>
      </c>
      <c r="L9" s="18"/>
    </row>
    <row r="10" spans="1:12" ht="24">
      <c r="A10" s="11" t="s">
        <v>76</v>
      </c>
      <c r="B10" s="75"/>
      <c r="C10" s="22" t="s">
        <v>170</v>
      </c>
      <c r="D10" s="13" t="s">
        <v>220</v>
      </c>
      <c r="E10" s="23">
        <v>3500</v>
      </c>
      <c r="F10" s="14">
        <f t="shared" si="0"/>
        <v>0</v>
      </c>
      <c r="G10" s="23">
        <v>3500</v>
      </c>
      <c r="H10" s="24" t="s">
        <v>200</v>
      </c>
      <c r="I10" s="15"/>
      <c r="J10" s="26"/>
      <c r="K10" s="80"/>
      <c r="L10" s="18"/>
    </row>
    <row r="11" spans="1:12" ht="24">
      <c r="A11" s="11" t="s">
        <v>77</v>
      </c>
      <c r="B11" s="75" t="s">
        <v>244</v>
      </c>
      <c r="C11" s="22" t="s">
        <v>31</v>
      </c>
      <c r="D11" s="13" t="s">
        <v>221</v>
      </c>
      <c r="E11" s="23">
        <v>37500</v>
      </c>
      <c r="F11" s="14">
        <f t="shared" si="0"/>
        <v>-12500</v>
      </c>
      <c r="G11" s="23">
        <v>25000</v>
      </c>
      <c r="H11" s="24" t="s">
        <v>200</v>
      </c>
      <c r="I11" s="25" t="s">
        <v>228</v>
      </c>
      <c r="J11" s="26" t="s">
        <v>227</v>
      </c>
      <c r="K11" s="80" t="s">
        <v>107</v>
      </c>
      <c r="L11" s="18"/>
    </row>
    <row r="12" spans="1:12" ht="24">
      <c r="A12" s="11" t="s">
        <v>78</v>
      </c>
      <c r="B12" s="27"/>
      <c r="C12" s="22" t="s">
        <v>32</v>
      </c>
      <c r="D12" s="13" t="s">
        <v>222</v>
      </c>
      <c r="E12" s="23">
        <v>10000</v>
      </c>
      <c r="F12" s="14">
        <f t="shared" si="0"/>
        <v>5000</v>
      </c>
      <c r="G12" s="23">
        <v>15000</v>
      </c>
      <c r="H12" s="24" t="s">
        <v>200</v>
      </c>
      <c r="I12" s="25"/>
      <c r="J12" s="26"/>
      <c r="K12" s="80"/>
      <c r="L12" s="18"/>
    </row>
    <row r="13" spans="1:12" ht="24">
      <c r="A13" s="11" t="s">
        <v>79</v>
      </c>
      <c r="B13" s="8"/>
      <c r="C13" s="28" t="s">
        <v>191</v>
      </c>
      <c r="D13" s="13" t="s">
        <v>223</v>
      </c>
      <c r="E13" s="23">
        <v>40000</v>
      </c>
      <c r="F13" s="14">
        <f t="shared" si="0"/>
        <v>-6340</v>
      </c>
      <c r="G13" s="23">
        <v>33660</v>
      </c>
      <c r="H13" s="24" t="s">
        <v>200</v>
      </c>
      <c r="I13" s="15"/>
      <c r="J13" s="26"/>
      <c r="K13" s="80"/>
      <c r="L13" s="18"/>
    </row>
    <row r="14" spans="1:12" ht="24">
      <c r="A14" s="11" t="s">
        <v>80</v>
      </c>
      <c r="B14" s="8"/>
      <c r="C14" s="28" t="s">
        <v>34</v>
      </c>
      <c r="D14" s="13" t="s">
        <v>223</v>
      </c>
      <c r="E14" s="23">
        <v>10200</v>
      </c>
      <c r="F14" s="14">
        <f t="shared" si="0"/>
        <v>0</v>
      </c>
      <c r="G14" s="23">
        <v>10200</v>
      </c>
      <c r="H14" s="24" t="s">
        <v>200</v>
      </c>
      <c r="I14" s="15"/>
      <c r="J14" s="26"/>
      <c r="K14" s="80"/>
      <c r="L14" s="18"/>
    </row>
    <row r="15" spans="1:12" ht="36">
      <c r="A15" s="11" t="s">
        <v>11</v>
      </c>
      <c r="B15" s="8"/>
      <c r="C15" s="21" t="s">
        <v>35</v>
      </c>
      <c r="D15" s="13" t="s">
        <v>108</v>
      </c>
      <c r="E15" s="14">
        <f>E16+E17+E18+E19+E20+E21+E22</f>
        <v>155500</v>
      </c>
      <c r="F15" s="14">
        <f t="shared" si="0"/>
        <v>-14000</v>
      </c>
      <c r="G15" s="14">
        <f>G16+G17+G18+G19+G20+G21+G22</f>
        <v>141500</v>
      </c>
      <c r="H15" s="29"/>
      <c r="I15" s="15"/>
      <c r="J15" s="26"/>
      <c r="K15" s="80"/>
      <c r="L15" s="18"/>
    </row>
    <row r="16" spans="1:12" ht="24">
      <c r="A16" s="30" t="s">
        <v>81</v>
      </c>
      <c r="B16" s="27" t="s">
        <v>230</v>
      </c>
      <c r="C16" s="22" t="s">
        <v>36</v>
      </c>
      <c r="D16" s="13" t="s">
        <v>196</v>
      </c>
      <c r="E16" s="23">
        <v>65000</v>
      </c>
      <c r="F16" s="14">
        <f t="shared" si="0"/>
        <v>-15000</v>
      </c>
      <c r="G16" s="23">
        <v>50000</v>
      </c>
      <c r="H16" s="24" t="s">
        <v>200</v>
      </c>
      <c r="I16" s="25" t="s">
        <v>228</v>
      </c>
      <c r="J16" s="26" t="s">
        <v>227</v>
      </c>
      <c r="K16" s="80" t="s">
        <v>107</v>
      </c>
      <c r="L16" s="18"/>
    </row>
    <row r="17" spans="1:12" ht="24">
      <c r="A17" s="11" t="s">
        <v>82</v>
      </c>
      <c r="B17" s="8" t="s">
        <v>231</v>
      </c>
      <c r="C17" s="22" t="s">
        <v>37</v>
      </c>
      <c r="D17" s="13" t="s">
        <v>151</v>
      </c>
      <c r="E17" s="23">
        <v>17500</v>
      </c>
      <c r="F17" s="14">
        <f t="shared" si="0"/>
        <v>500</v>
      </c>
      <c r="G17" s="23">
        <v>18000</v>
      </c>
      <c r="H17" s="24" t="s">
        <v>200</v>
      </c>
      <c r="I17" s="25" t="s">
        <v>228</v>
      </c>
      <c r="J17" s="26" t="s">
        <v>227</v>
      </c>
      <c r="K17" s="80" t="s">
        <v>107</v>
      </c>
      <c r="L17" s="18"/>
    </row>
    <row r="18" spans="1:12" ht="24">
      <c r="A18" s="31" t="s">
        <v>83</v>
      </c>
      <c r="B18" s="32" t="s">
        <v>232</v>
      </c>
      <c r="C18" s="22" t="s">
        <v>38</v>
      </c>
      <c r="D18" s="13" t="s">
        <v>152</v>
      </c>
      <c r="E18" s="23">
        <v>6000</v>
      </c>
      <c r="F18" s="14">
        <f t="shared" si="0"/>
        <v>-1000</v>
      </c>
      <c r="G18" s="23">
        <v>5000</v>
      </c>
      <c r="H18" s="24" t="s">
        <v>200</v>
      </c>
      <c r="I18" s="25" t="s">
        <v>228</v>
      </c>
      <c r="J18" s="26" t="s">
        <v>227</v>
      </c>
      <c r="K18" s="80" t="s">
        <v>107</v>
      </c>
      <c r="L18" s="18"/>
    </row>
    <row r="19" spans="1:12" ht="24">
      <c r="A19" s="31" t="s">
        <v>84</v>
      </c>
      <c r="B19" s="32" t="s">
        <v>233</v>
      </c>
      <c r="C19" s="22" t="s">
        <v>39</v>
      </c>
      <c r="D19" s="13" t="s">
        <v>153</v>
      </c>
      <c r="E19" s="23">
        <v>40000</v>
      </c>
      <c r="F19" s="14">
        <f t="shared" si="0"/>
        <v>2000</v>
      </c>
      <c r="G19" s="23">
        <v>42000</v>
      </c>
      <c r="H19" s="24" t="s">
        <v>200</v>
      </c>
      <c r="I19" s="25" t="s">
        <v>228</v>
      </c>
      <c r="J19" s="26" t="s">
        <v>227</v>
      </c>
      <c r="K19" s="80" t="s">
        <v>107</v>
      </c>
      <c r="L19" s="18"/>
    </row>
    <row r="20" spans="1:12" ht="24">
      <c r="A20" s="31" t="s">
        <v>85</v>
      </c>
      <c r="B20" s="32" t="s">
        <v>234</v>
      </c>
      <c r="C20" s="22" t="s">
        <v>40</v>
      </c>
      <c r="D20" s="13" t="s">
        <v>154</v>
      </c>
      <c r="E20" s="23">
        <v>10000</v>
      </c>
      <c r="F20" s="14">
        <f t="shared" si="0"/>
        <v>2500</v>
      </c>
      <c r="G20" s="23">
        <v>12500</v>
      </c>
      <c r="H20" s="24" t="s">
        <v>200</v>
      </c>
      <c r="I20" s="25" t="s">
        <v>228</v>
      </c>
      <c r="J20" s="26" t="s">
        <v>227</v>
      </c>
      <c r="K20" s="80" t="s">
        <v>107</v>
      </c>
      <c r="L20" s="18"/>
    </row>
    <row r="21" spans="1:12" ht="24">
      <c r="A21" s="31" t="s">
        <v>86</v>
      </c>
      <c r="B21" s="32"/>
      <c r="C21" s="22" t="s">
        <v>41</v>
      </c>
      <c r="D21" s="13" t="s">
        <v>151</v>
      </c>
      <c r="E21" s="23">
        <v>5000</v>
      </c>
      <c r="F21" s="14">
        <f t="shared" si="0"/>
        <v>0</v>
      </c>
      <c r="G21" s="23">
        <v>5000</v>
      </c>
      <c r="H21" s="24" t="s">
        <v>200</v>
      </c>
      <c r="I21" s="15"/>
      <c r="J21" s="26"/>
      <c r="K21" s="80"/>
      <c r="L21" s="18"/>
    </row>
    <row r="22" spans="1:12" ht="24">
      <c r="A22" s="31" t="s">
        <v>87</v>
      </c>
      <c r="B22" s="32"/>
      <c r="C22" s="22" t="s">
        <v>215</v>
      </c>
      <c r="D22" s="13" t="s">
        <v>155</v>
      </c>
      <c r="E22" s="23">
        <v>12000</v>
      </c>
      <c r="F22" s="14">
        <f t="shared" si="0"/>
        <v>-3000</v>
      </c>
      <c r="G22" s="23">
        <v>9000</v>
      </c>
      <c r="H22" s="24" t="s">
        <v>200</v>
      </c>
      <c r="I22" s="15"/>
      <c r="J22" s="26"/>
      <c r="K22" s="80"/>
      <c r="L22" s="18"/>
    </row>
    <row r="23" spans="1:12" ht="36">
      <c r="A23" s="31" t="s">
        <v>12</v>
      </c>
      <c r="B23" s="32"/>
      <c r="C23" s="21" t="s">
        <v>42</v>
      </c>
      <c r="D23" s="13" t="s">
        <v>156</v>
      </c>
      <c r="E23" s="14">
        <f>E24+E25+E26+E27+E28</f>
        <v>241000</v>
      </c>
      <c r="F23" s="14">
        <f t="shared" si="0"/>
        <v>-7960</v>
      </c>
      <c r="G23" s="14">
        <f>G24+G25+G26+G27+G28</f>
        <v>233040</v>
      </c>
      <c r="H23" s="33"/>
      <c r="I23" s="15"/>
      <c r="J23" s="26"/>
      <c r="K23" s="80"/>
      <c r="L23" s="18"/>
    </row>
    <row r="24" spans="1:12" ht="24">
      <c r="A24" s="31" t="s">
        <v>88</v>
      </c>
      <c r="B24" s="32" t="s">
        <v>235</v>
      </c>
      <c r="C24" s="22" t="s">
        <v>43</v>
      </c>
      <c r="D24" s="13" t="s">
        <v>159</v>
      </c>
      <c r="E24" s="23">
        <v>50000</v>
      </c>
      <c r="F24" s="14">
        <f t="shared" si="0"/>
        <v>0</v>
      </c>
      <c r="G24" s="23">
        <v>50000</v>
      </c>
      <c r="H24" s="24" t="s">
        <v>200</v>
      </c>
      <c r="I24" s="25" t="s">
        <v>228</v>
      </c>
      <c r="J24" s="26" t="s">
        <v>227</v>
      </c>
      <c r="K24" s="80" t="s">
        <v>107</v>
      </c>
      <c r="L24" s="18"/>
    </row>
    <row r="25" spans="1:12" ht="24">
      <c r="A25" s="11" t="s">
        <v>89</v>
      </c>
      <c r="B25" s="32"/>
      <c r="C25" s="22" t="s">
        <v>44</v>
      </c>
      <c r="D25" s="13" t="s">
        <v>160</v>
      </c>
      <c r="E25" s="23">
        <v>50000</v>
      </c>
      <c r="F25" s="14">
        <f t="shared" si="0"/>
        <v>0</v>
      </c>
      <c r="G25" s="23">
        <v>50000</v>
      </c>
      <c r="H25" s="24" t="s">
        <v>200</v>
      </c>
      <c r="I25" s="15"/>
      <c r="J25" s="26"/>
      <c r="K25" s="80"/>
      <c r="L25" s="18"/>
    </row>
    <row r="26" spans="1:12" ht="24">
      <c r="A26" s="31" t="s">
        <v>90</v>
      </c>
      <c r="B26" s="32"/>
      <c r="C26" s="22" t="s">
        <v>45</v>
      </c>
      <c r="D26" s="13" t="s">
        <v>111</v>
      </c>
      <c r="E26" s="23">
        <v>30000</v>
      </c>
      <c r="F26" s="14">
        <f t="shared" si="0"/>
        <v>0</v>
      </c>
      <c r="G26" s="23">
        <v>30000</v>
      </c>
      <c r="H26" s="24" t="s">
        <v>200</v>
      </c>
      <c r="I26" s="15"/>
      <c r="J26" s="26"/>
      <c r="K26" s="80"/>
      <c r="L26" s="18"/>
    </row>
    <row r="27" spans="1:12" ht="24">
      <c r="A27" s="11" t="s">
        <v>91</v>
      </c>
      <c r="B27" s="32"/>
      <c r="C27" s="22" t="s">
        <v>46</v>
      </c>
      <c r="D27" s="13" t="s">
        <v>112</v>
      </c>
      <c r="E27" s="23">
        <v>9000</v>
      </c>
      <c r="F27" s="14">
        <f t="shared" si="0"/>
        <v>0</v>
      </c>
      <c r="G27" s="23">
        <v>9000</v>
      </c>
      <c r="H27" s="24" t="s">
        <v>200</v>
      </c>
      <c r="I27" s="15"/>
      <c r="J27" s="26"/>
      <c r="K27" s="80"/>
      <c r="L27" s="18"/>
    </row>
    <row r="28" spans="1:12" ht="24">
      <c r="A28" s="31" t="s">
        <v>92</v>
      </c>
      <c r="B28" s="32" t="s">
        <v>237</v>
      </c>
      <c r="C28" s="22" t="s">
        <v>47</v>
      </c>
      <c r="D28" s="13" t="s">
        <v>113</v>
      </c>
      <c r="E28" s="23">
        <v>102000</v>
      </c>
      <c r="F28" s="14">
        <f t="shared" si="0"/>
        <v>-7960</v>
      </c>
      <c r="G28" s="23">
        <v>94040</v>
      </c>
      <c r="H28" s="24" t="s">
        <v>200</v>
      </c>
      <c r="I28" s="25" t="s">
        <v>228</v>
      </c>
      <c r="J28" s="26" t="s">
        <v>227</v>
      </c>
      <c r="K28" s="80" t="s">
        <v>107</v>
      </c>
      <c r="L28" s="18"/>
    </row>
    <row r="29" spans="1:12" ht="24">
      <c r="A29" s="11" t="s">
        <v>13</v>
      </c>
      <c r="B29" s="32"/>
      <c r="C29" s="21" t="s">
        <v>48</v>
      </c>
      <c r="D29" s="13" t="s">
        <v>109</v>
      </c>
      <c r="E29" s="14">
        <f>E30</f>
        <v>21650</v>
      </c>
      <c r="F29" s="14">
        <f t="shared" si="0"/>
        <v>-50</v>
      </c>
      <c r="G29" s="14">
        <f>G30</f>
        <v>21600</v>
      </c>
      <c r="H29" s="24"/>
      <c r="I29" s="15"/>
      <c r="J29" s="26"/>
      <c r="K29" s="80"/>
      <c r="L29" s="18"/>
    </row>
    <row r="30" spans="1:12" ht="24">
      <c r="A30" s="11" t="s">
        <v>93</v>
      </c>
      <c r="B30" s="32"/>
      <c r="C30" s="22" t="s">
        <v>49</v>
      </c>
      <c r="D30" s="13" t="s">
        <v>110</v>
      </c>
      <c r="E30" s="23">
        <v>21650</v>
      </c>
      <c r="F30" s="14">
        <f t="shared" si="0"/>
        <v>-50</v>
      </c>
      <c r="G30" s="23">
        <v>21600</v>
      </c>
      <c r="H30" s="24" t="s">
        <v>200</v>
      </c>
      <c r="I30" s="15"/>
      <c r="J30" s="26"/>
      <c r="K30" s="81"/>
      <c r="L30" s="18"/>
    </row>
    <row r="31" spans="1:12" ht="24">
      <c r="A31" s="31" t="s">
        <v>14</v>
      </c>
      <c r="B31" s="32"/>
      <c r="C31" s="21" t="s">
        <v>50</v>
      </c>
      <c r="D31" s="13" t="s">
        <v>114</v>
      </c>
      <c r="E31" s="14">
        <f>E32</f>
        <v>56000</v>
      </c>
      <c r="F31" s="14">
        <f t="shared" si="0"/>
        <v>0</v>
      </c>
      <c r="G31" s="14">
        <f>G32</f>
        <v>56000</v>
      </c>
      <c r="H31" s="24"/>
      <c r="I31" s="15"/>
      <c r="J31" s="26"/>
      <c r="K31" s="80"/>
      <c r="L31" s="18"/>
    </row>
    <row r="32" spans="1:12" ht="24">
      <c r="A32" s="31" t="s">
        <v>94</v>
      </c>
      <c r="B32" s="32"/>
      <c r="C32" s="22" t="s">
        <v>51</v>
      </c>
      <c r="D32" s="13" t="s">
        <v>115</v>
      </c>
      <c r="E32" s="23">
        <v>56000</v>
      </c>
      <c r="F32" s="14">
        <f t="shared" si="0"/>
        <v>0</v>
      </c>
      <c r="G32" s="23">
        <v>56000</v>
      </c>
      <c r="H32" s="24" t="s">
        <v>200</v>
      </c>
      <c r="I32" s="15"/>
      <c r="J32" s="26"/>
      <c r="K32" s="80"/>
      <c r="L32" s="18"/>
    </row>
    <row r="33" spans="1:12" ht="24">
      <c r="A33" s="31" t="s">
        <v>15</v>
      </c>
      <c r="B33" s="32"/>
      <c r="C33" s="34" t="s">
        <v>33</v>
      </c>
      <c r="D33" s="35" t="s">
        <v>158</v>
      </c>
      <c r="E33" s="14">
        <v>4400</v>
      </c>
      <c r="F33" s="14">
        <f t="shared" si="0"/>
        <v>0</v>
      </c>
      <c r="G33" s="14">
        <v>4400</v>
      </c>
      <c r="H33" s="24" t="s">
        <v>200</v>
      </c>
      <c r="I33" s="15"/>
      <c r="J33" s="26"/>
      <c r="K33" s="80"/>
      <c r="L33" s="18"/>
    </row>
    <row r="34" spans="1:12" ht="12.75">
      <c r="A34" s="31"/>
      <c r="B34" s="32"/>
      <c r="C34" s="12" t="s">
        <v>52</v>
      </c>
      <c r="D34" s="13"/>
      <c r="E34" s="14">
        <f>E35+E41+E44+E46+E48+E51+E58+E61</f>
        <v>645000</v>
      </c>
      <c r="F34" s="14">
        <f t="shared" si="0"/>
        <v>-65440</v>
      </c>
      <c r="G34" s="14">
        <f>G35+G41+G44+G46+G48+G51+G58+G61</f>
        <v>579560</v>
      </c>
      <c r="H34" s="24"/>
      <c r="I34" s="15"/>
      <c r="J34" s="26"/>
      <c r="K34" s="80"/>
      <c r="L34" s="18"/>
    </row>
    <row r="35" spans="1:12" ht="24">
      <c r="A35" s="31" t="s">
        <v>16</v>
      </c>
      <c r="B35" s="32"/>
      <c r="C35" s="12" t="s">
        <v>53</v>
      </c>
      <c r="D35" s="13" t="s">
        <v>116</v>
      </c>
      <c r="E35" s="14">
        <f>E36+E40</f>
        <v>105200</v>
      </c>
      <c r="F35" s="14">
        <f t="shared" si="0"/>
        <v>0</v>
      </c>
      <c r="G35" s="14">
        <f>G36+G40</f>
        <v>105200</v>
      </c>
      <c r="H35" s="24"/>
      <c r="I35" s="15"/>
      <c r="J35" s="26"/>
      <c r="K35" s="80"/>
      <c r="L35" s="18"/>
    </row>
    <row r="36" spans="1:12" ht="12.75">
      <c r="A36" s="36" t="s">
        <v>171</v>
      </c>
      <c r="B36" s="32"/>
      <c r="C36" s="21" t="s">
        <v>54</v>
      </c>
      <c r="D36" s="13"/>
      <c r="E36" s="14">
        <f>E37+E38+E39</f>
        <v>50200</v>
      </c>
      <c r="F36" s="14">
        <f t="shared" si="0"/>
        <v>0</v>
      </c>
      <c r="G36" s="14">
        <f>G37+G38+G39</f>
        <v>50200</v>
      </c>
      <c r="H36" s="24"/>
      <c r="I36" s="15"/>
      <c r="J36" s="26"/>
      <c r="K36" s="80"/>
      <c r="L36" s="18"/>
    </row>
    <row r="37" spans="1:12" ht="24">
      <c r="A37" s="31"/>
      <c r="B37" s="32"/>
      <c r="C37" s="22" t="s">
        <v>55</v>
      </c>
      <c r="D37" s="13" t="s">
        <v>117</v>
      </c>
      <c r="E37" s="23">
        <v>27200</v>
      </c>
      <c r="F37" s="14">
        <f t="shared" si="0"/>
        <v>0</v>
      </c>
      <c r="G37" s="23">
        <v>27200</v>
      </c>
      <c r="H37" s="24" t="s">
        <v>200</v>
      </c>
      <c r="I37" s="15"/>
      <c r="J37" s="26"/>
      <c r="K37" s="82"/>
      <c r="L37" s="18"/>
    </row>
    <row r="38" spans="1:12" ht="24">
      <c r="A38" s="31"/>
      <c r="B38" s="32"/>
      <c r="C38" s="22" t="s">
        <v>0</v>
      </c>
      <c r="D38" s="13" t="s">
        <v>118</v>
      </c>
      <c r="E38" s="23">
        <v>9000</v>
      </c>
      <c r="F38" s="14">
        <f t="shared" si="0"/>
        <v>0</v>
      </c>
      <c r="G38" s="23">
        <v>9000</v>
      </c>
      <c r="H38" s="24" t="s">
        <v>200</v>
      </c>
      <c r="I38" s="15"/>
      <c r="J38" s="26"/>
      <c r="K38" s="82"/>
      <c r="L38" s="18"/>
    </row>
    <row r="39" spans="1:12" ht="24">
      <c r="A39" s="31" t="s">
        <v>95</v>
      </c>
      <c r="B39" s="32"/>
      <c r="C39" s="12" t="s">
        <v>56</v>
      </c>
      <c r="D39" s="13" t="s">
        <v>119</v>
      </c>
      <c r="E39" s="14">
        <v>14000</v>
      </c>
      <c r="F39" s="14">
        <f t="shared" si="0"/>
        <v>0</v>
      </c>
      <c r="G39" s="14">
        <v>14000</v>
      </c>
      <c r="H39" s="24" t="s">
        <v>200</v>
      </c>
      <c r="I39" s="15"/>
      <c r="J39" s="16"/>
      <c r="K39" s="80"/>
      <c r="L39" s="18"/>
    </row>
    <row r="40" spans="1:12" ht="24">
      <c r="A40" s="31" t="s">
        <v>172</v>
      </c>
      <c r="B40" s="32" t="s">
        <v>238</v>
      </c>
      <c r="C40" s="12" t="s">
        <v>161</v>
      </c>
      <c r="D40" s="13" t="s">
        <v>120</v>
      </c>
      <c r="E40" s="14">
        <v>55000</v>
      </c>
      <c r="F40" s="14">
        <f t="shared" si="0"/>
        <v>0</v>
      </c>
      <c r="G40" s="14">
        <v>55000</v>
      </c>
      <c r="H40" s="24" t="s">
        <v>200</v>
      </c>
      <c r="I40" s="25" t="s">
        <v>228</v>
      </c>
      <c r="J40" s="26" t="s">
        <v>227</v>
      </c>
      <c r="K40" s="80" t="s">
        <v>107</v>
      </c>
      <c r="L40" s="18"/>
    </row>
    <row r="41" spans="1:12" ht="24">
      <c r="A41" s="31" t="s">
        <v>96</v>
      </c>
      <c r="B41" s="32"/>
      <c r="C41" s="21" t="s">
        <v>57</v>
      </c>
      <c r="D41" s="13" t="s">
        <v>121</v>
      </c>
      <c r="E41" s="14">
        <f>E42+E43</f>
        <v>43000</v>
      </c>
      <c r="F41" s="14">
        <f t="shared" si="0"/>
        <v>400</v>
      </c>
      <c r="G41" s="14">
        <f>G42+G43</f>
        <v>43400</v>
      </c>
      <c r="H41" s="37"/>
      <c r="I41" s="17"/>
      <c r="J41" s="26"/>
      <c r="K41" s="80"/>
      <c r="L41" s="18"/>
    </row>
    <row r="42" spans="1:12" ht="36">
      <c r="A42" s="31" t="s">
        <v>97</v>
      </c>
      <c r="B42" s="32"/>
      <c r="C42" s="22" t="s">
        <v>58</v>
      </c>
      <c r="D42" s="13" t="s">
        <v>122</v>
      </c>
      <c r="E42" s="23">
        <v>21000</v>
      </c>
      <c r="F42" s="14">
        <f t="shared" si="0"/>
        <v>0</v>
      </c>
      <c r="G42" s="23">
        <v>21000</v>
      </c>
      <c r="H42" s="24" t="s">
        <v>200</v>
      </c>
      <c r="I42" s="15"/>
      <c r="J42" s="26"/>
      <c r="K42" s="82"/>
      <c r="L42" s="18"/>
    </row>
    <row r="43" spans="1:12" ht="24">
      <c r="A43" s="31" t="s">
        <v>173</v>
      </c>
      <c r="B43" s="32"/>
      <c r="C43" s="22" t="s">
        <v>59</v>
      </c>
      <c r="D43" s="13" t="s">
        <v>123</v>
      </c>
      <c r="E43" s="23">
        <v>22000</v>
      </c>
      <c r="F43" s="14">
        <f t="shared" si="0"/>
        <v>400</v>
      </c>
      <c r="G43" s="23">
        <v>22400</v>
      </c>
      <c r="H43" s="24" t="s">
        <v>200</v>
      </c>
      <c r="I43" s="15"/>
      <c r="J43" s="26"/>
      <c r="K43" s="80"/>
      <c r="L43" s="18"/>
    </row>
    <row r="44" spans="1:12" ht="24">
      <c r="A44" s="31" t="s">
        <v>17</v>
      </c>
      <c r="B44" s="32"/>
      <c r="C44" s="38" t="s">
        <v>60</v>
      </c>
      <c r="D44" s="13" t="s">
        <v>124</v>
      </c>
      <c r="E44" s="39">
        <f>E45</f>
        <v>8400</v>
      </c>
      <c r="F44" s="14">
        <f t="shared" si="0"/>
        <v>0</v>
      </c>
      <c r="G44" s="39">
        <f>G45</f>
        <v>8400</v>
      </c>
      <c r="H44" s="37"/>
      <c r="I44" s="15"/>
      <c r="J44" s="26"/>
      <c r="K44" s="80"/>
      <c r="L44" s="18"/>
    </row>
    <row r="45" spans="1:12" ht="24">
      <c r="A45" s="31" t="s">
        <v>174</v>
      </c>
      <c r="B45" s="32"/>
      <c r="C45" s="22" t="s">
        <v>61</v>
      </c>
      <c r="D45" s="13" t="s">
        <v>125</v>
      </c>
      <c r="E45" s="23">
        <v>8400</v>
      </c>
      <c r="F45" s="14">
        <f t="shared" si="0"/>
        <v>0</v>
      </c>
      <c r="G45" s="23">
        <v>8400</v>
      </c>
      <c r="H45" s="24" t="s">
        <v>200</v>
      </c>
      <c r="I45" s="15"/>
      <c r="J45" s="26"/>
      <c r="K45" s="82"/>
      <c r="L45" s="18"/>
    </row>
    <row r="46" spans="1:12" ht="24">
      <c r="A46" s="31" t="s">
        <v>18</v>
      </c>
      <c r="B46" s="8"/>
      <c r="C46" s="21" t="s">
        <v>62</v>
      </c>
      <c r="D46" s="13" t="s">
        <v>126</v>
      </c>
      <c r="E46" s="14">
        <f>E47</f>
        <v>4000</v>
      </c>
      <c r="F46" s="14">
        <f t="shared" si="0"/>
        <v>0</v>
      </c>
      <c r="G46" s="14">
        <f>G47</f>
        <v>4000</v>
      </c>
      <c r="H46" s="40"/>
      <c r="I46" s="41"/>
      <c r="J46" s="41"/>
      <c r="K46" s="83"/>
      <c r="L46" s="18"/>
    </row>
    <row r="47" spans="1:12" ht="24">
      <c r="A47" s="31" t="s">
        <v>175</v>
      </c>
      <c r="B47" s="8"/>
      <c r="C47" s="22" t="s">
        <v>201</v>
      </c>
      <c r="D47" s="13" t="s">
        <v>127</v>
      </c>
      <c r="E47" s="23">
        <v>4000</v>
      </c>
      <c r="F47" s="14">
        <f t="shared" si="0"/>
        <v>0</v>
      </c>
      <c r="G47" s="23">
        <v>4000</v>
      </c>
      <c r="H47" s="24" t="s">
        <v>200</v>
      </c>
      <c r="I47" s="15"/>
      <c r="J47" s="26"/>
      <c r="K47" s="80"/>
      <c r="L47" s="18"/>
    </row>
    <row r="48" spans="1:12" ht="24">
      <c r="A48" s="31" t="s">
        <v>19</v>
      </c>
      <c r="B48" s="8"/>
      <c r="C48" s="21" t="s">
        <v>63</v>
      </c>
      <c r="D48" s="13" t="s">
        <v>128</v>
      </c>
      <c r="E48" s="14">
        <f>E49+E50</f>
        <v>39200</v>
      </c>
      <c r="F48" s="14">
        <f t="shared" si="0"/>
        <v>0</v>
      </c>
      <c r="G48" s="14">
        <f>G49+G50</f>
        <v>39200</v>
      </c>
      <c r="H48" s="24"/>
      <c r="I48" s="15"/>
      <c r="J48" s="26"/>
      <c r="K48" s="80"/>
      <c r="L48" s="18"/>
    </row>
    <row r="49" spans="1:12" ht="36">
      <c r="A49" s="31" t="s">
        <v>176</v>
      </c>
      <c r="B49" s="8" t="s">
        <v>246</v>
      </c>
      <c r="C49" s="22" t="s">
        <v>162</v>
      </c>
      <c r="D49" s="13" t="s">
        <v>163</v>
      </c>
      <c r="E49" s="23">
        <v>32200</v>
      </c>
      <c r="F49" s="14">
        <f t="shared" si="0"/>
        <v>0</v>
      </c>
      <c r="G49" s="23">
        <v>32200</v>
      </c>
      <c r="H49" s="24" t="s">
        <v>200</v>
      </c>
      <c r="I49" s="17" t="s">
        <v>248</v>
      </c>
      <c r="J49" s="26" t="s">
        <v>247</v>
      </c>
      <c r="K49" s="80"/>
      <c r="L49" s="18"/>
    </row>
    <row r="50" spans="1:12" ht="24">
      <c r="A50" s="31" t="s">
        <v>177</v>
      </c>
      <c r="B50" s="8"/>
      <c r="C50" s="22" t="s">
        <v>164</v>
      </c>
      <c r="D50" s="13" t="s">
        <v>129</v>
      </c>
      <c r="E50" s="23">
        <v>7000</v>
      </c>
      <c r="F50" s="14">
        <f t="shared" si="0"/>
        <v>0</v>
      </c>
      <c r="G50" s="23">
        <v>7000</v>
      </c>
      <c r="H50" s="24" t="s">
        <v>200</v>
      </c>
      <c r="I50" s="15"/>
      <c r="J50" s="26"/>
      <c r="K50" s="80"/>
      <c r="L50" s="18"/>
    </row>
    <row r="51" spans="1:12" ht="24">
      <c r="A51" s="31" t="s">
        <v>20</v>
      </c>
      <c r="B51" s="8"/>
      <c r="C51" s="22" t="s">
        <v>243</v>
      </c>
      <c r="D51" s="13" t="s">
        <v>130</v>
      </c>
      <c r="E51" s="14">
        <f>E52+E53++E56+E57</f>
        <v>403000</v>
      </c>
      <c r="F51" s="14">
        <f t="shared" si="0"/>
        <v>-58040</v>
      </c>
      <c r="G51" s="14">
        <f>G52+G53++G56+G57</f>
        <v>344960</v>
      </c>
      <c r="H51" s="24"/>
      <c r="I51" s="15"/>
      <c r="J51" s="26"/>
      <c r="K51" s="80"/>
      <c r="L51" s="18"/>
    </row>
    <row r="52" spans="1:12" ht="24">
      <c r="A52" s="31" t="s">
        <v>178</v>
      </c>
      <c r="B52" s="8"/>
      <c r="C52" s="22" t="s">
        <v>64</v>
      </c>
      <c r="D52" s="13" t="s">
        <v>131</v>
      </c>
      <c r="E52" s="23">
        <v>75000</v>
      </c>
      <c r="F52" s="14">
        <f t="shared" si="0"/>
        <v>-5000</v>
      </c>
      <c r="G52" s="23">
        <v>70000</v>
      </c>
      <c r="H52" s="24" t="s">
        <v>200</v>
      </c>
      <c r="I52" s="15"/>
      <c r="J52" s="26"/>
      <c r="K52" s="80"/>
      <c r="L52" s="18"/>
    </row>
    <row r="53" spans="1:12" ht="12.75">
      <c r="A53" s="31" t="s">
        <v>179</v>
      </c>
      <c r="B53" s="42"/>
      <c r="C53" s="12" t="s">
        <v>65</v>
      </c>
      <c r="D53" s="13" t="s">
        <v>132</v>
      </c>
      <c r="E53" s="14">
        <f>E54+E55</f>
        <v>244000</v>
      </c>
      <c r="F53" s="14">
        <f t="shared" si="0"/>
        <v>-40000</v>
      </c>
      <c r="G53" s="14">
        <f>G54+G55</f>
        <v>204000</v>
      </c>
      <c r="H53" s="24" t="s">
        <v>5</v>
      </c>
      <c r="I53" s="15"/>
      <c r="J53" s="16"/>
      <c r="K53" s="80"/>
      <c r="L53" s="18"/>
    </row>
    <row r="54" spans="1:12" ht="24">
      <c r="A54" s="31"/>
      <c r="B54" s="42"/>
      <c r="C54" s="22" t="s">
        <v>66</v>
      </c>
      <c r="D54" s="13"/>
      <c r="E54" s="23">
        <v>190000</v>
      </c>
      <c r="F54" s="14">
        <f t="shared" si="0"/>
        <v>-40000</v>
      </c>
      <c r="G54" s="23">
        <v>150000</v>
      </c>
      <c r="H54" s="24" t="s">
        <v>200</v>
      </c>
      <c r="I54" s="15"/>
      <c r="J54" s="26"/>
      <c r="K54" s="80"/>
      <c r="L54" s="18"/>
    </row>
    <row r="55" spans="1:12" ht="24">
      <c r="A55" s="31"/>
      <c r="B55" s="42"/>
      <c r="C55" s="22" t="s">
        <v>67</v>
      </c>
      <c r="D55" s="13"/>
      <c r="E55" s="23">
        <v>54000</v>
      </c>
      <c r="F55" s="14">
        <f t="shared" si="0"/>
        <v>0</v>
      </c>
      <c r="G55" s="23">
        <v>54000</v>
      </c>
      <c r="H55" s="24" t="s">
        <v>200</v>
      </c>
      <c r="I55" s="15"/>
      <c r="J55" s="26"/>
      <c r="K55" s="80"/>
      <c r="L55" s="18"/>
    </row>
    <row r="56" spans="1:12" ht="24">
      <c r="A56" s="31" t="s">
        <v>181</v>
      </c>
      <c r="B56" s="8" t="s">
        <v>239</v>
      </c>
      <c r="C56" s="22" t="s">
        <v>197</v>
      </c>
      <c r="D56" s="13" t="s">
        <v>133</v>
      </c>
      <c r="E56" s="23">
        <v>44000</v>
      </c>
      <c r="F56" s="14">
        <f t="shared" si="0"/>
        <v>0</v>
      </c>
      <c r="G56" s="23">
        <v>44000</v>
      </c>
      <c r="H56" s="24" t="s">
        <v>200</v>
      </c>
      <c r="I56" s="25" t="s">
        <v>228</v>
      </c>
      <c r="J56" s="26" t="s">
        <v>227</v>
      </c>
      <c r="K56" s="80" t="s">
        <v>107</v>
      </c>
      <c r="L56" s="18"/>
    </row>
    <row r="57" spans="1:12" ht="24">
      <c r="A57" s="31" t="s">
        <v>180</v>
      </c>
      <c r="B57" s="8"/>
      <c r="C57" s="22" t="s">
        <v>198</v>
      </c>
      <c r="D57" s="13" t="s">
        <v>134</v>
      </c>
      <c r="E57" s="23">
        <v>40000</v>
      </c>
      <c r="F57" s="14">
        <f t="shared" si="0"/>
        <v>-13040</v>
      </c>
      <c r="G57" s="23">
        <v>26960</v>
      </c>
      <c r="H57" s="24" t="s">
        <v>200</v>
      </c>
      <c r="I57" s="16"/>
      <c r="J57" s="26"/>
      <c r="K57" s="84"/>
      <c r="L57" s="18"/>
    </row>
    <row r="58" spans="1:12" ht="24">
      <c r="A58" s="31" t="s">
        <v>21</v>
      </c>
      <c r="B58" s="8"/>
      <c r="C58" s="21" t="s">
        <v>68</v>
      </c>
      <c r="D58" s="13" t="s">
        <v>135</v>
      </c>
      <c r="E58" s="14">
        <f>E59+E60</f>
        <v>32200</v>
      </c>
      <c r="F58" s="14">
        <f t="shared" si="0"/>
        <v>-5000</v>
      </c>
      <c r="G58" s="14">
        <f>G59+G60</f>
        <v>27200</v>
      </c>
      <c r="H58" s="24"/>
      <c r="I58" s="15"/>
      <c r="J58" s="26"/>
      <c r="K58" s="80"/>
      <c r="L58" s="18"/>
    </row>
    <row r="59" spans="1:12" ht="24">
      <c r="A59" s="43" t="s">
        <v>182</v>
      </c>
      <c r="B59" s="8"/>
      <c r="C59" s="22" t="s">
        <v>165</v>
      </c>
      <c r="D59" s="13" t="s">
        <v>136</v>
      </c>
      <c r="E59" s="23">
        <v>15200</v>
      </c>
      <c r="F59" s="14">
        <f t="shared" si="0"/>
        <v>-5000</v>
      </c>
      <c r="G59" s="23">
        <v>10200</v>
      </c>
      <c r="H59" s="24" t="s">
        <v>200</v>
      </c>
      <c r="I59" s="44"/>
      <c r="J59" s="45"/>
      <c r="K59" s="80"/>
      <c r="L59" s="18"/>
    </row>
    <row r="60" spans="1:12" s="5" customFormat="1" ht="24">
      <c r="A60" s="46" t="s">
        <v>195</v>
      </c>
      <c r="B60" s="8"/>
      <c r="C60" s="22" t="s">
        <v>194</v>
      </c>
      <c r="D60" s="13" t="s">
        <v>193</v>
      </c>
      <c r="E60" s="23">
        <v>17000</v>
      </c>
      <c r="F60" s="14">
        <f t="shared" si="0"/>
        <v>0</v>
      </c>
      <c r="G60" s="23">
        <v>17000</v>
      </c>
      <c r="H60" s="24" t="s">
        <v>200</v>
      </c>
      <c r="I60" s="47"/>
      <c r="J60" s="48"/>
      <c r="K60" s="85"/>
      <c r="L60" s="49"/>
    </row>
    <row r="61" spans="1:12" ht="24">
      <c r="A61" s="43" t="s">
        <v>22</v>
      </c>
      <c r="B61" s="8"/>
      <c r="C61" s="21" t="s">
        <v>69</v>
      </c>
      <c r="D61" s="13" t="s">
        <v>137</v>
      </c>
      <c r="E61" s="14">
        <f>E62+E63</f>
        <v>10000</v>
      </c>
      <c r="F61" s="14">
        <f t="shared" si="0"/>
        <v>-2800</v>
      </c>
      <c r="G61" s="14">
        <f>G62+G63</f>
        <v>7200</v>
      </c>
      <c r="H61" s="24"/>
      <c r="I61" s="44"/>
      <c r="J61" s="45"/>
      <c r="K61" s="80"/>
      <c r="L61" s="18"/>
    </row>
    <row r="62" spans="1:12" ht="36">
      <c r="A62" s="43" t="s">
        <v>183</v>
      </c>
      <c r="B62" s="8"/>
      <c r="C62" s="22" t="s">
        <v>166</v>
      </c>
      <c r="D62" s="13" t="s">
        <v>138</v>
      </c>
      <c r="E62" s="23">
        <v>7700</v>
      </c>
      <c r="F62" s="14">
        <f t="shared" si="0"/>
        <v>-2700</v>
      </c>
      <c r="G62" s="23">
        <v>5000</v>
      </c>
      <c r="H62" s="24" t="s">
        <v>200</v>
      </c>
      <c r="I62" s="15"/>
      <c r="J62" s="16"/>
      <c r="K62" s="80"/>
      <c r="L62" s="18"/>
    </row>
    <row r="63" spans="1:12" ht="24">
      <c r="A63" s="43" t="s">
        <v>184</v>
      </c>
      <c r="B63" s="8"/>
      <c r="C63" s="22" t="s">
        <v>167</v>
      </c>
      <c r="D63" s="13" t="s">
        <v>168</v>
      </c>
      <c r="E63" s="23">
        <v>2300</v>
      </c>
      <c r="F63" s="14">
        <f t="shared" si="0"/>
        <v>-100</v>
      </c>
      <c r="G63" s="23">
        <v>2200</v>
      </c>
      <c r="H63" s="24" t="s">
        <v>200</v>
      </c>
      <c r="I63" s="15"/>
      <c r="J63" s="16"/>
      <c r="K63" s="80"/>
      <c r="L63" s="18"/>
    </row>
    <row r="64" spans="1:12" ht="24">
      <c r="A64" s="31"/>
      <c r="B64" s="8"/>
      <c r="C64" s="12" t="s">
        <v>70</v>
      </c>
      <c r="D64" s="13"/>
      <c r="E64" s="14">
        <f>E65+E67+E69</f>
        <v>81200</v>
      </c>
      <c r="F64" s="14">
        <f t="shared" si="0"/>
        <v>7590</v>
      </c>
      <c r="G64" s="14">
        <f>G65+G67+G69</f>
        <v>88790</v>
      </c>
      <c r="H64" s="24"/>
      <c r="I64" s="15"/>
      <c r="J64" s="16"/>
      <c r="K64" s="80"/>
      <c r="L64" s="18"/>
    </row>
    <row r="65" spans="1:12" ht="36">
      <c r="A65" s="31" t="s">
        <v>23</v>
      </c>
      <c r="B65" s="8"/>
      <c r="C65" s="21" t="s">
        <v>71</v>
      </c>
      <c r="D65" s="13" t="s">
        <v>139</v>
      </c>
      <c r="E65" s="14">
        <f>E66</f>
        <v>15600</v>
      </c>
      <c r="F65" s="14">
        <f t="shared" si="0"/>
        <v>-10</v>
      </c>
      <c r="G65" s="14">
        <f>G66</f>
        <v>15590</v>
      </c>
      <c r="H65" s="24"/>
      <c r="I65" s="15"/>
      <c r="J65" s="26"/>
      <c r="K65" s="80"/>
      <c r="L65" s="18"/>
    </row>
    <row r="66" spans="1:12" ht="24">
      <c r="A66" s="31" t="s">
        <v>185</v>
      </c>
      <c r="B66" s="7"/>
      <c r="C66" s="22" t="s">
        <v>72</v>
      </c>
      <c r="D66" s="13" t="s">
        <v>140</v>
      </c>
      <c r="E66" s="23">
        <v>15600</v>
      </c>
      <c r="F66" s="14">
        <f t="shared" si="0"/>
        <v>-10</v>
      </c>
      <c r="G66" s="23">
        <v>15590</v>
      </c>
      <c r="H66" s="24" t="s">
        <v>200</v>
      </c>
      <c r="I66" s="15"/>
      <c r="J66" s="26"/>
      <c r="K66" s="80"/>
      <c r="L66" s="18"/>
    </row>
    <row r="67" spans="1:12" ht="24">
      <c r="A67" s="31" t="s">
        <v>9</v>
      </c>
      <c r="B67" s="7"/>
      <c r="C67" s="21" t="s">
        <v>73</v>
      </c>
      <c r="D67" s="13" t="s">
        <v>141</v>
      </c>
      <c r="E67" s="14">
        <v>36000</v>
      </c>
      <c r="F67" s="14">
        <f t="shared" si="0"/>
        <v>-4800</v>
      </c>
      <c r="G67" s="14">
        <v>31200</v>
      </c>
      <c r="H67" s="24"/>
      <c r="I67" s="15"/>
      <c r="J67" s="16"/>
      <c r="K67" s="80"/>
      <c r="L67" s="18"/>
    </row>
    <row r="68" spans="1:12" ht="24">
      <c r="A68" s="31" t="s">
        <v>186</v>
      </c>
      <c r="B68" s="7"/>
      <c r="C68" s="22" t="s">
        <v>74</v>
      </c>
      <c r="D68" s="13" t="s">
        <v>142</v>
      </c>
      <c r="E68" s="23">
        <v>36000</v>
      </c>
      <c r="F68" s="14">
        <f t="shared" si="0"/>
        <v>-4800</v>
      </c>
      <c r="G68" s="23">
        <v>31200</v>
      </c>
      <c r="H68" s="24" t="s">
        <v>200</v>
      </c>
      <c r="I68" s="15"/>
      <c r="J68" s="16"/>
      <c r="K68" s="80"/>
      <c r="L68" s="18"/>
    </row>
    <row r="69" spans="1:12" ht="24">
      <c r="A69" s="31" t="s">
        <v>8</v>
      </c>
      <c r="B69" s="7"/>
      <c r="C69" s="21" t="s">
        <v>70</v>
      </c>
      <c r="D69" s="13" t="s">
        <v>143</v>
      </c>
      <c r="E69" s="14">
        <v>29600</v>
      </c>
      <c r="F69" s="14">
        <f t="shared" si="0"/>
        <v>12400</v>
      </c>
      <c r="G69" s="14">
        <f>G70</f>
        <v>42000</v>
      </c>
      <c r="H69" s="24"/>
      <c r="I69" s="16"/>
      <c r="J69" s="26"/>
      <c r="K69" s="80"/>
      <c r="L69" s="18"/>
    </row>
    <row r="70" spans="1:12" ht="24">
      <c r="A70" s="31" t="s">
        <v>187</v>
      </c>
      <c r="B70" s="7"/>
      <c r="C70" s="22" t="s">
        <v>98</v>
      </c>
      <c r="D70" s="13" t="s">
        <v>144</v>
      </c>
      <c r="E70" s="23">
        <v>35000</v>
      </c>
      <c r="F70" s="14">
        <f t="shared" si="0"/>
        <v>7000</v>
      </c>
      <c r="G70" s="23">
        <v>42000</v>
      </c>
      <c r="H70" s="24" t="s">
        <v>200</v>
      </c>
      <c r="I70" s="16"/>
      <c r="J70" s="26"/>
      <c r="K70" s="80"/>
      <c r="L70" s="18"/>
    </row>
    <row r="71" spans="1:12" ht="12.75">
      <c r="A71" s="31"/>
      <c r="B71" s="7"/>
      <c r="C71" s="21" t="s">
        <v>99</v>
      </c>
      <c r="D71" s="13" t="s">
        <v>145</v>
      </c>
      <c r="E71" s="14">
        <f>E72+E80+E83</f>
        <v>129800</v>
      </c>
      <c r="F71" s="14">
        <f aca="true" t="shared" si="1" ref="F71:F85">G71-E71</f>
        <v>-22600</v>
      </c>
      <c r="G71" s="14">
        <f>G72+G80+G83</f>
        <v>107200</v>
      </c>
      <c r="H71" s="24"/>
      <c r="I71" s="16"/>
      <c r="J71" s="26"/>
      <c r="K71" s="80"/>
      <c r="L71" s="18"/>
    </row>
    <row r="72" spans="1:12" ht="24">
      <c r="A72" s="31"/>
      <c r="B72" s="7"/>
      <c r="C72" s="21" t="s">
        <v>100</v>
      </c>
      <c r="D72" s="13" t="s">
        <v>146</v>
      </c>
      <c r="E72" s="14">
        <f>E73+E75+E77</f>
        <v>34600</v>
      </c>
      <c r="F72" s="14">
        <f t="shared" si="1"/>
        <v>-600</v>
      </c>
      <c r="G72" s="14">
        <f>G73+G75+G77</f>
        <v>34000</v>
      </c>
      <c r="H72" s="24"/>
      <c r="I72" s="16"/>
      <c r="J72" s="26"/>
      <c r="K72" s="80"/>
      <c r="L72" s="18"/>
    </row>
    <row r="73" spans="1:12" ht="24">
      <c r="A73" s="31" t="s">
        <v>7</v>
      </c>
      <c r="B73" s="7"/>
      <c r="C73" s="21" t="s">
        <v>101</v>
      </c>
      <c r="D73" s="13" t="s">
        <v>147</v>
      </c>
      <c r="E73" s="14">
        <f>E74</f>
        <v>24000</v>
      </c>
      <c r="F73" s="14">
        <f t="shared" si="1"/>
        <v>0</v>
      </c>
      <c r="G73" s="14">
        <f>G74</f>
        <v>24000</v>
      </c>
      <c r="H73" s="24"/>
      <c r="I73" s="16"/>
      <c r="J73" s="26"/>
      <c r="K73" s="80"/>
      <c r="L73" s="18"/>
    </row>
    <row r="74" spans="1:12" ht="24">
      <c r="A74" s="31" t="s">
        <v>188</v>
      </c>
      <c r="B74" s="7"/>
      <c r="C74" s="22" t="s">
        <v>169</v>
      </c>
      <c r="D74" s="50" t="s">
        <v>148</v>
      </c>
      <c r="E74" s="23">
        <v>24000</v>
      </c>
      <c r="F74" s="14">
        <f t="shared" si="1"/>
        <v>0</v>
      </c>
      <c r="G74" s="23">
        <v>24000</v>
      </c>
      <c r="H74" s="24" t="s">
        <v>200</v>
      </c>
      <c r="I74" s="16"/>
      <c r="J74" s="26"/>
      <c r="K74" s="80"/>
      <c r="L74" s="18"/>
    </row>
    <row r="75" spans="1:12" s="5" customFormat="1" ht="24">
      <c r="A75" s="36" t="s">
        <v>6</v>
      </c>
      <c r="B75" s="7"/>
      <c r="C75" s="21" t="s">
        <v>208</v>
      </c>
      <c r="D75" s="13" t="s">
        <v>212</v>
      </c>
      <c r="E75" s="51">
        <v>3000</v>
      </c>
      <c r="F75" s="14">
        <f t="shared" si="1"/>
        <v>-600</v>
      </c>
      <c r="G75" s="51">
        <f>G76</f>
        <v>2400</v>
      </c>
      <c r="H75" s="52"/>
      <c r="I75" s="53"/>
      <c r="J75" s="54"/>
      <c r="K75" s="85"/>
      <c r="L75" s="49"/>
    </row>
    <row r="76" spans="1:12" s="5" customFormat="1" ht="24">
      <c r="A76" s="36" t="s">
        <v>209</v>
      </c>
      <c r="B76" s="7"/>
      <c r="C76" s="22" t="s">
        <v>210</v>
      </c>
      <c r="D76" s="13" t="s">
        <v>211</v>
      </c>
      <c r="E76" s="55">
        <v>3000</v>
      </c>
      <c r="F76" s="14">
        <f t="shared" si="1"/>
        <v>-600</v>
      </c>
      <c r="G76" s="55">
        <v>2400</v>
      </c>
      <c r="H76" s="52" t="s">
        <v>200</v>
      </c>
      <c r="I76" s="53"/>
      <c r="J76" s="54"/>
      <c r="K76" s="85"/>
      <c r="L76" s="49"/>
    </row>
    <row r="77" spans="1:12" ht="36">
      <c r="A77" s="31" t="s">
        <v>189</v>
      </c>
      <c r="B77" s="7"/>
      <c r="C77" s="21" t="s">
        <v>102</v>
      </c>
      <c r="D77" s="13" t="s">
        <v>157</v>
      </c>
      <c r="E77" s="14">
        <f>E78+E79</f>
        <v>7600</v>
      </c>
      <c r="F77" s="14">
        <f t="shared" si="1"/>
        <v>0</v>
      </c>
      <c r="G77" s="14">
        <f>G78+G79</f>
        <v>7600</v>
      </c>
      <c r="H77" s="24"/>
      <c r="I77" s="16"/>
      <c r="J77" s="26"/>
      <c r="K77" s="80"/>
      <c r="L77" s="18"/>
    </row>
    <row r="78" spans="1:12" ht="24">
      <c r="A78" s="31" t="s">
        <v>190</v>
      </c>
      <c r="B78" s="7"/>
      <c r="C78" s="22" t="s">
        <v>207</v>
      </c>
      <c r="D78" s="56" t="s">
        <v>149</v>
      </c>
      <c r="E78" s="23">
        <v>4000</v>
      </c>
      <c r="F78" s="14">
        <f t="shared" si="1"/>
        <v>0</v>
      </c>
      <c r="G78" s="23">
        <v>4000</v>
      </c>
      <c r="H78" s="24" t="s">
        <v>200</v>
      </c>
      <c r="I78" s="16"/>
      <c r="J78" s="16"/>
      <c r="K78" s="80"/>
      <c r="L78" s="18"/>
    </row>
    <row r="79" spans="1:12" ht="24">
      <c r="A79" s="57" t="s">
        <v>203</v>
      </c>
      <c r="B79" s="77"/>
      <c r="C79" s="22" t="s">
        <v>192</v>
      </c>
      <c r="D79" s="58">
        <v>42273</v>
      </c>
      <c r="E79" s="23">
        <v>3600</v>
      </c>
      <c r="F79" s="14">
        <f t="shared" si="1"/>
        <v>0</v>
      </c>
      <c r="G79" s="23">
        <v>3600</v>
      </c>
      <c r="H79" s="24" t="s">
        <v>200</v>
      </c>
      <c r="I79" s="59"/>
      <c r="J79" s="41"/>
      <c r="K79" s="86"/>
      <c r="L79" s="18"/>
    </row>
    <row r="80" spans="1:12" ht="24">
      <c r="A80" s="60"/>
      <c r="B80" s="77"/>
      <c r="C80" s="21" t="s">
        <v>103</v>
      </c>
      <c r="D80" s="58" t="s">
        <v>224</v>
      </c>
      <c r="E80" s="14">
        <f>E81</f>
        <v>3200</v>
      </c>
      <c r="F80" s="14">
        <f t="shared" si="1"/>
        <v>0</v>
      </c>
      <c r="G80" s="14">
        <f>G81</f>
        <v>3200</v>
      </c>
      <c r="H80" s="61"/>
      <c r="I80" s="59"/>
      <c r="J80" s="41"/>
      <c r="K80" s="86"/>
      <c r="L80" s="18"/>
    </row>
    <row r="81" spans="1:12" ht="12.75">
      <c r="A81" s="57" t="s">
        <v>204</v>
      </c>
      <c r="B81" s="77"/>
      <c r="C81" s="12" t="s">
        <v>104</v>
      </c>
      <c r="D81" s="58" t="s">
        <v>225</v>
      </c>
      <c r="E81" s="14">
        <f>E82</f>
        <v>3200</v>
      </c>
      <c r="F81" s="14">
        <f t="shared" si="1"/>
        <v>0</v>
      </c>
      <c r="G81" s="14">
        <f>G82</f>
        <v>3200</v>
      </c>
      <c r="H81" s="61"/>
      <c r="I81" s="59"/>
      <c r="J81" s="41"/>
      <c r="K81" s="86"/>
      <c r="L81" s="18"/>
    </row>
    <row r="82" spans="1:12" ht="24">
      <c r="A82" s="57" t="s">
        <v>205</v>
      </c>
      <c r="B82" s="77"/>
      <c r="C82" s="22" t="s">
        <v>105</v>
      </c>
      <c r="D82" s="58" t="s">
        <v>150</v>
      </c>
      <c r="E82" s="23">
        <v>3200</v>
      </c>
      <c r="F82" s="14">
        <f t="shared" si="1"/>
        <v>0</v>
      </c>
      <c r="G82" s="23">
        <v>3200</v>
      </c>
      <c r="H82" s="24" t="s">
        <v>200</v>
      </c>
      <c r="I82" s="59"/>
      <c r="J82" s="41"/>
      <c r="K82" s="86"/>
      <c r="L82" s="18"/>
    </row>
    <row r="83" spans="1:12" ht="24">
      <c r="A83" s="57" t="s">
        <v>206</v>
      </c>
      <c r="B83" s="77"/>
      <c r="C83" s="12" t="s">
        <v>202</v>
      </c>
      <c r="D83" s="62" t="s">
        <v>214</v>
      </c>
      <c r="E83" s="14">
        <v>92000</v>
      </c>
      <c r="F83" s="14">
        <f t="shared" si="1"/>
        <v>-22000</v>
      </c>
      <c r="G83" s="14">
        <f>G84</f>
        <v>70000</v>
      </c>
      <c r="H83" s="24"/>
      <c r="I83" s="63"/>
      <c r="J83" s="64"/>
      <c r="K83" s="87"/>
      <c r="L83" s="18"/>
    </row>
    <row r="84" spans="1:12" ht="24">
      <c r="A84" s="57" t="s">
        <v>213</v>
      </c>
      <c r="B84" s="8" t="s">
        <v>240</v>
      </c>
      <c r="C84" s="22" t="s">
        <v>236</v>
      </c>
      <c r="D84" s="58">
        <v>42311</v>
      </c>
      <c r="E84" s="23">
        <v>92000</v>
      </c>
      <c r="F84" s="14">
        <f t="shared" si="1"/>
        <v>-22000</v>
      </c>
      <c r="G84" s="23">
        <v>70000</v>
      </c>
      <c r="H84" s="24" t="s">
        <v>200</v>
      </c>
      <c r="I84" s="25" t="s">
        <v>228</v>
      </c>
      <c r="J84" s="26" t="s">
        <v>245</v>
      </c>
      <c r="K84" s="80"/>
      <c r="L84" s="18"/>
    </row>
    <row r="85" spans="1:12" ht="12.75">
      <c r="A85" s="65"/>
      <c r="B85" s="77"/>
      <c r="C85" s="12" t="s">
        <v>106</v>
      </c>
      <c r="D85" s="49"/>
      <c r="E85" s="39">
        <f>E71+E6</f>
        <v>1479750</v>
      </c>
      <c r="F85" s="14">
        <f t="shared" si="1"/>
        <v>-120300</v>
      </c>
      <c r="G85" s="39">
        <f>G71+G6</f>
        <v>1359450</v>
      </c>
      <c r="H85" s="66"/>
      <c r="I85" s="63"/>
      <c r="J85" s="41"/>
      <c r="K85" s="86"/>
      <c r="L85" s="18"/>
    </row>
  </sheetData>
  <sheetProtection password="D798" sheet="1"/>
  <mergeCells count="12">
    <mergeCell ref="L3:L4"/>
    <mergeCell ref="J3:J4"/>
    <mergeCell ref="K3:K4"/>
    <mergeCell ref="C2:L2"/>
    <mergeCell ref="A1:K1"/>
    <mergeCell ref="A3:A4"/>
    <mergeCell ref="B3:B4"/>
    <mergeCell ref="D3:D4"/>
    <mergeCell ref="E3:E4"/>
    <mergeCell ref="H3:H4"/>
    <mergeCell ref="I3:I4"/>
    <mergeCell ref="G3:G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Juranic-Ruza</dc:creator>
  <cp:keywords/>
  <dc:description/>
  <cp:lastModifiedBy>Tajnica</cp:lastModifiedBy>
  <cp:lastPrinted>2017-02-08T14:41:48Z</cp:lastPrinted>
  <dcterms:created xsi:type="dcterms:W3CDTF">2013-12-02T07:28:49Z</dcterms:created>
  <dcterms:modified xsi:type="dcterms:W3CDTF">2017-03-15T16:57:02Z</dcterms:modified>
  <cp:category/>
  <cp:version/>
  <cp:contentType/>
  <cp:contentStatus/>
</cp:coreProperties>
</file>